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065" activeTab="0"/>
  </bookViews>
  <sheets>
    <sheet name="TFC Results" sheetId="1" r:id="rId1"/>
    <sheet name="TFC Results by District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<sst xmlns="http://schemas.openxmlformats.org/spreadsheetml/2006/main" count="56" uniqueCount="39">
  <si>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Three Fires Council Survey Results by %</t>
  </si>
  <si>
    <t>Autism Spectrum</t>
  </si>
  <si>
    <t>ADHD</t>
  </si>
  <si>
    <t>Learning Disabilities</t>
  </si>
  <si>
    <t>Emotional Disabilities</t>
  </si>
  <si>
    <t>Mobility Impairments</t>
  </si>
  <si>
    <t>Speech Impairments</t>
  </si>
  <si>
    <t>Hearing Impairments</t>
  </si>
  <si>
    <t>Visual Impairments</t>
  </si>
  <si>
    <t>Down Syndrome</t>
  </si>
  <si>
    <t>Tourettes Syndrome</t>
  </si>
  <si>
    <t>Multiple Diagnosis</t>
  </si>
  <si>
    <t>Other</t>
  </si>
  <si>
    <t>TOTAL % SN Scouts</t>
  </si>
  <si>
    <t>Panic/Anxiety Disorder</t>
  </si>
  <si>
    <t>Food Allergies</t>
  </si>
  <si>
    <t>Diabetes</t>
  </si>
  <si>
    <t>Cerebral Palsy</t>
  </si>
  <si>
    <t>Great Bear</t>
  </si>
  <si>
    <t>Chanonee</t>
  </si>
  <si>
    <t>Foxfire</t>
  </si>
  <si>
    <t>TOTAL</t>
  </si>
  <si>
    <t>Thunder Bird</t>
  </si>
  <si>
    <t>Indian Prarie</t>
  </si>
  <si>
    <t>Northern Trail</t>
  </si>
  <si>
    <t>Kishwaukee</t>
  </si>
  <si>
    <t>Maramech Hill</t>
  </si>
  <si>
    <t>Fox Valley</t>
  </si>
  <si>
    <t>Potawatomi Trails</t>
  </si>
  <si>
    <t># Scouts w/Special Needs</t>
  </si>
  <si>
    <t>Total # Scouts Reported</t>
  </si>
  <si>
    <t>Total Scouts in District</t>
  </si>
  <si>
    <t>% of Scouts Reported</t>
  </si>
  <si>
    <t>Asthma</t>
  </si>
  <si>
    <t>Tourette's Syndrome</t>
  </si>
  <si>
    <t>* Slightly Different Verbiage was used</t>
  </si>
  <si>
    <t>Without Special Needs Units</t>
  </si>
  <si>
    <t>With Special Needs Units</t>
  </si>
  <si>
    <t>Other Category 2018 (Top 5)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</si>
</sst>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_);[Red]\(0\)"/>
    <numFmt numFmtId="167" formatCode="0.0%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0_);[Red]\(&quot;$&quot;#,##0.0000\)"/>
    <numFmt numFmtId="174" formatCode="[$-F800]dddd\,\ mmmm\ dd\,\ yyyy"/>
    <numFmt numFmtId="175" formatCode="00\d\a\y\s"/>
    <numFmt numFmtId="176" formatCode="00\ \d\a\y\s"/>
    <numFmt numFmtId="177" formatCode="0.00_);[Red]\(0.00\)"/>
    <numFmt numFmtId="178" formatCode="m/d/yy;@"/>
    <numFmt numFmtId="179" formatCode="#,##0.0_);[Red]\(#,##0.0\)"/>
    <numFmt numFmtId="180" formatCode="&quot;$&quot;#,##0.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Arial"/>
      <family val="2"/>
    </font>
    <font>
      <sz val="10"/>
      <color rgb="FF1D2129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medium">
        <color rgb="FFCCCCCC"/>
      </bottom>
    </border>
    <border>
      <left style="medium"/>
      <right>
        <color indexed="63"/>
      </right>
      <top style="medium">
        <color rgb="FFCCCCCC"/>
      </top>
      <bottom style="medium">
        <color rgb="FFCCCCCC"/>
      </bottom>
    </border>
    <border>
      <left style="medium"/>
      <right>
        <color indexed="63"/>
      </right>
      <top style="medium">
        <color rgb="FFCCCCCC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CCCCCC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CCCCCC"/>
      </top>
      <bottom>
        <color indexed="63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47" fillId="0" borderId="10" xfId="0" applyNumberFormat="1" applyFont="1" applyBorder="1" applyAlignment="1">
      <alignment horizontal="center"/>
    </xf>
    <xf numFmtId="10" fontId="47" fillId="0" borderId="11" xfId="0" applyNumberFormat="1" applyFont="1" applyBorder="1" applyAlignment="1">
      <alignment horizontal="center"/>
    </xf>
    <xf numFmtId="10" fontId="47" fillId="0" borderId="12" xfId="0" applyNumberFormat="1" applyFont="1" applyBorder="1" applyAlignment="1">
      <alignment horizontal="center"/>
    </xf>
    <xf numFmtId="10" fontId="47" fillId="0" borderId="13" xfId="0" applyNumberFormat="1" applyFont="1" applyBorder="1" applyAlignment="1">
      <alignment horizontal="center"/>
    </xf>
    <xf numFmtId="10" fontId="47" fillId="0" borderId="14" xfId="0" applyNumberFormat="1" applyFont="1" applyBorder="1" applyAlignment="1">
      <alignment horizontal="center"/>
    </xf>
    <xf numFmtId="10" fontId="47" fillId="0" borderId="15" xfId="0" applyNumberFormat="1" applyFont="1" applyBorder="1" applyAlignment="1">
      <alignment horizontal="center"/>
    </xf>
    <xf numFmtId="10" fontId="47" fillId="0" borderId="16" xfId="0" applyNumberFormat="1" applyFont="1" applyBorder="1" applyAlignment="1">
      <alignment horizontal="center"/>
    </xf>
    <xf numFmtId="10" fontId="47" fillId="0" borderId="17" xfId="0" applyNumberFormat="1" applyFont="1" applyBorder="1" applyAlignment="1">
      <alignment horizontal="center"/>
    </xf>
    <xf numFmtId="10" fontId="47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10" fontId="48" fillId="0" borderId="19" xfId="0" applyNumberFormat="1" applyFont="1" applyBorder="1" applyAlignment="1">
      <alignment horizontal="center"/>
    </xf>
    <xf numFmtId="10" fontId="48" fillId="0" borderId="20" xfId="0" applyNumberFormat="1" applyFont="1" applyBorder="1" applyAlignment="1">
      <alignment horizontal="center"/>
    </xf>
    <xf numFmtId="10" fontId="48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0" fillId="0" borderId="0" xfId="0" applyAlignment="1">
      <alignment horizontal="center"/>
    </xf>
    <xf numFmtId="0" fontId="46" fillId="33" borderId="25" xfId="0" applyFont="1" applyFill="1" applyBorder="1" applyAlignment="1">
      <alignment/>
    </xf>
    <xf numFmtId="10" fontId="1" fillId="33" borderId="26" xfId="0" applyNumberFormat="1" applyFont="1" applyFill="1" applyBorder="1" applyAlignment="1">
      <alignment horizontal="center"/>
    </xf>
    <xf numFmtId="0" fontId="49" fillId="32" borderId="27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>
      <alignment horizontal="center" vertical="center" wrapText="1"/>
    </xf>
    <xf numFmtId="0" fontId="50" fillId="3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29" xfId="0" applyFont="1" applyBorder="1" applyAlignment="1">
      <alignment vertical="center"/>
    </xf>
    <xf numFmtId="10" fontId="47" fillId="0" borderId="30" xfId="0" applyNumberFormat="1" applyFont="1" applyBorder="1" applyAlignment="1">
      <alignment horizontal="center" vertical="center"/>
    </xf>
    <xf numFmtId="10" fontId="47" fillId="0" borderId="31" xfId="0" applyNumberFormat="1" applyFont="1" applyBorder="1" applyAlignment="1">
      <alignment horizontal="center" vertical="center"/>
    </xf>
    <xf numFmtId="10" fontId="47" fillId="0" borderId="32" xfId="0" applyNumberFormat="1" applyFont="1" applyBorder="1" applyAlignment="1">
      <alignment horizontal="center" vertical="center"/>
    </xf>
    <xf numFmtId="10" fontId="48" fillId="0" borderId="33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10" fontId="47" fillId="0" borderId="13" xfId="0" applyNumberFormat="1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10" fontId="47" fillId="0" borderId="15" xfId="0" applyNumberFormat="1" applyFont="1" applyBorder="1" applyAlignment="1">
      <alignment horizontal="center" vertical="center"/>
    </xf>
    <xf numFmtId="10" fontId="48" fillId="0" borderId="35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6" fillId="0" borderId="36" xfId="0" applyFont="1" applyBorder="1" applyAlignment="1">
      <alignment vertical="center"/>
    </xf>
    <xf numFmtId="10" fontId="47" fillId="0" borderId="16" xfId="0" applyNumberFormat="1" applyFont="1" applyBorder="1" applyAlignment="1">
      <alignment horizontal="center" vertical="center"/>
    </xf>
    <xf numFmtId="10" fontId="47" fillId="0" borderId="17" xfId="0" applyNumberFormat="1" applyFont="1" applyBorder="1" applyAlignment="1">
      <alignment horizontal="center" vertical="center"/>
    </xf>
    <xf numFmtId="10" fontId="47" fillId="0" borderId="18" xfId="0" applyNumberFormat="1" applyFont="1" applyBorder="1" applyAlignment="1">
      <alignment horizontal="center" vertical="center"/>
    </xf>
    <xf numFmtId="10" fontId="48" fillId="0" borderId="37" xfId="0" applyNumberFormat="1" applyFont="1" applyBorder="1" applyAlignment="1">
      <alignment horizontal="center" vertical="center"/>
    </xf>
    <xf numFmtId="0" fontId="46" fillId="33" borderId="25" xfId="0" applyFont="1" applyFill="1" applyBorder="1" applyAlignment="1">
      <alignment vertical="center"/>
    </xf>
    <xf numFmtId="10" fontId="1" fillId="33" borderId="26" xfId="0" applyNumberFormat="1" applyFont="1" applyFill="1" applyBorder="1" applyAlignment="1">
      <alignment horizontal="center" vertical="center"/>
    </xf>
    <xf numFmtId="10" fontId="1" fillId="33" borderId="38" xfId="0" applyNumberFormat="1" applyFon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0" fontId="47" fillId="0" borderId="12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1" fillId="32" borderId="43" xfId="0" applyNumberFormat="1" applyFont="1" applyFill="1" applyBorder="1" applyAlignment="1">
      <alignment horizontal="center"/>
    </xf>
    <xf numFmtId="3" fontId="1" fillId="32" borderId="44" xfId="0" applyNumberFormat="1" applyFon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1" fillId="32" borderId="47" xfId="0" applyNumberFormat="1" applyFont="1" applyFill="1" applyBorder="1" applyAlignment="1">
      <alignment horizontal="center"/>
    </xf>
    <xf numFmtId="10" fontId="52" fillId="32" borderId="38" xfId="0" applyNumberFormat="1" applyFont="1" applyFill="1" applyBorder="1" applyAlignment="1">
      <alignment horizontal="center"/>
    </xf>
    <xf numFmtId="10" fontId="52" fillId="33" borderId="48" xfId="0" applyNumberFormat="1" applyFont="1" applyFill="1" applyBorder="1" applyAlignment="1">
      <alignment horizontal="center"/>
    </xf>
    <xf numFmtId="10" fontId="52" fillId="33" borderId="49" xfId="0" applyNumberFormat="1" applyFont="1" applyFill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10" fontId="52" fillId="33" borderId="53" xfId="0" applyNumberFormat="1" applyFont="1" applyFill="1" applyBorder="1" applyAlignment="1">
      <alignment horizontal="center"/>
    </xf>
    <xf numFmtId="0" fontId="53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7" xfId="0" applyFont="1" applyBorder="1" applyAlignment="1">
      <alignment/>
    </xf>
    <xf numFmtId="0" fontId="1" fillId="33" borderId="38" xfId="0" applyFont="1" applyFill="1" applyBorder="1" applyAlignment="1">
      <alignment/>
    </xf>
    <xf numFmtId="10" fontId="1" fillId="33" borderId="28" xfId="0" applyNumberFormat="1" applyFont="1" applyFill="1" applyBorder="1" applyAlignment="1">
      <alignment horizontal="center"/>
    </xf>
    <xf numFmtId="0" fontId="0" fillId="32" borderId="27" xfId="0" applyFill="1" applyBorder="1" applyAlignment="1">
      <alignment/>
    </xf>
    <xf numFmtId="0" fontId="1" fillId="32" borderId="26" xfId="0" applyFont="1" applyFill="1" applyBorder="1" applyAlignment="1">
      <alignment horizontal="center"/>
    </xf>
    <xf numFmtId="0" fontId="50" fillId="32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4" fillId="6" borderId="54" xfId="0" applyFont="1" applyFill="1" applyBorder="1" applyAlignment="1">
      <alignment/>
    </xf>
    <xf numFmtId="0" fontId="1" fillId="6" borderId="55" xfId="0" applyFont="1" applyFill="1" applyBorder="1" applyAlignment="1">
      <alignment horizontal="left"/>
    </xf>
    <xf numFmtId="0" fontId="54" fillId="6" borderId="56" xfId="0" applyFont="1" applyFill="1" applyBorder="1" applyAlignment="1">
      <alignment/>
    </xf>
    <xf numFmtId="0" fontId="1" fillId="6" borderId="57" xfId="0" applyFont="1" applyFill="1" applyBorder="1" applyAlignment="1">
      <alignment horizontal="left"/>
    </xf>
    <xf numFmtId="0" fontId="54" fillId="6" borderId="58" xfId="0" applyFont="1" applyFill="1" applyBorder="1" applyAlignment="1">
      <alignment/>
    </xf>
    <xf numFmtId="0" fontId="1" fillId="6" borderId="59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1" fillId="34" borderId="38" xfId="0" applyFont="1" applyFill="1" applyBorder="1" applyAlignment="1">
      <alignment/>
    </xf>
    <xf numFmtId="10" fontId="52" fillId="34" borderId="53" xfId="0" applyNumberFormat="1" applyFont="1" applyFill="1" applyBorder="1" applyAlignment="1">
      <alignment horizontal="center"/>
    </xf>
    <xf numFmtId="10" fontId="52" fillId="34" borderId="48" xfId="0" applyNumberFormat="1" applyFont="1" applyFill="1" applyBorder="1" applyAlignment="1">
      <alignment horizontal="center"/>
    </xf>
    <xf numFmtId="10" fontId="52" fillId="34" borderId="4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8">
      <selection activeCell="K26" sqref="K26"/>
    </sheetView>
  </sheetViews>
  <sheetFormatPr defaultColWidth="9.140625" defaultRowHeight="12.75"/>
  <cols>
    <col min="1" max="1" width="23.28125" style="0" customWidth="1"/>
    <col min="2" max="6" width="10.7109375" style="0" customWidth="1"/>
  </cols>
  <sheetData>
    <row r="2" ht="15.75">
      <c r="A2" s="15" t="s">
        <v>0</v>
      </c>
    </row>
    <row r="3" ht="6.75" customHeight="1" thickBot="1"/>
    <row r="4" spans="1:6" ht="23.25" customHeight="1" thickBot="1">
      <c r="A4" s="73"/>
      <c r="B4" s="74">
        <v>2014</v>
      </c>
      <c r="C4" s="74">
        <v>2015</v>
      </c>
      <c r="D4" s="74">
        <v>2016</v>
      </c>
      <c r="E4" s="74">
        <v>2017</v>
      </c>
      <c r="F4" s="75">
        <v>2018</v>
      </c>
    </row>
    <row r="5" spans="1:6" ht="23.25" customHeight="1" thickBot="1">
      <c r="A5" s="20" t="s">
        <v>1</v>
      </c>
      <c r="B5" s="6">
        <v>0.0186</v>
      </c>
      <c r="C5" s="7">
        <v>0.0197</v>
      </c>
      <c r="D5" s="8">
        <v>0.0191</v>
      </c>
      <c r="E5" s="8">
        <v>0.0226</v>
      </c>
      <c r="F5" s="16">
        <v>0.0188</v>
      </c>
    </row>
    <row r="6" spans="1:6" ht="23.25" customHeight="1" thickBot="1">
      <c r="A6" s="21" t="s">
        <v>2</v>
      </c>
      <c r="B6" s="9">
        <v>0.0533</v>
      </c>
      <c r="C6" s="10">
        <v>0.0512</v>
      </c>
      <c r="D6" s="11">
        <v>0.0451</v>
      </c>
      <c r="E6" s="11">
        <v>0.062</v>
      </c>
      <c r="F6" s="17">
        <v>0.0478</v>
      </c>
    </row>
    <row r="7" spans="1:6" ht="23.25" customHeight="1" thickBot="1">
      <c r="A7" s="21" t="s">
        <v>3</v>
      </c>
      <c r="B7" s="9">
        <v>0.008</v>
      </c>
      <c r="C7" s="10">
        <v>0.0118</v>
      </c>
      <c r="D7" s="11">
        <v>0.0157</v>
      </c>
      <c r="E7" s="11">
        <v>0.0119</v>
      </c>
      <c r="F7" s="17">
        <v>0.0084</v>
      </c>
    </row>
    <row r="8" spans="1:6" ht="23.25" customHeight="1" thickBot="1">
      <c r="A8" s="21" t="s">
        <v>4</v>
      </c>
      <c r="B8" s="9">
        <v>0.0054</v>
      </c>
      <c r="C8" s="10">
        <v>0.004</v>
      </c>
      <c r="D8" s="11">
        <v>0.0109</v>
      </c>
      <c r="E8" s="11">
        <v>0.0046</v>
      </c>
      <c r="F8" s="17">
        <v>0.006</v>
      </c>
    </row>
    <row r="9" spans="1:6" ht="23.25" customHeight="1" thickBot="1">
      <c r="A9" s="21" t="s">
        <v>5</v>
      </c>
      <c r="B9" s="9">
        <v>0.0012</v>
      </c>
      <c r="C9" s="10">
        <v>0.0014</v>
      </c>
      <c r="D9" s="11">
        <v>0.0025</v>
      </c>
      <c r="E9" s="11">
        <v>0.0017</v>
      </c>
      <c r="F9" s="17">
        <v>0.0016</v>
      </c>
    </row>
    <row r="10" spans="1:6" ht="23.25" customHeight="1" thickBot="1">
      <c r="A10" s="21" t="s">
        <v>6</v>
      </c>
      <c r="B10" s="9">
        <v>0.0029</v>
      </c>
      <c r="C10" s="10">
        <v>0.0024</v>
      </c>
      <c r="D10" s="11">
        <v>0.0017</v>
      </c>
      <c r="E10" s="11">
        <v>0.0058</v>
      </c>
      <c r="F10" s="17">
        <v>0.0032</v>
      </c>
    </row>
    <row r="11" spans="1:6" ht="23.25" customHeight="1" thickBot="1">
      <c r="A11" s="21" t="s">
        <v>7</v>
      </c>
      <c r="B11" s="9">
        <v>0.0017</v>
      </c>
      <c r="C11" s="10">
        <v>0.0019</v>
      </c>
      <c r="D11" s="11">
        <v>0.0019</v>
      </c>
      <c r="E11" s="11">
        <v>0.0029</v>
      </c>
      <c r="F11" s="17">
        <v>0.0024</v>
      </c>
    </row>
    <row r="12" spans="1:6" ht="23.25" customHeight="1" thickBot="1">
      <c r="A12" s="21" t="s">
        <v>8</v>
      </c>
      <c r="B12" s="9">
        <v>0.0016</v>
      </c>
      <c r="C12" s="10">
        <v>0.0014</v>
      </c>
      <c r="D12" s="11">
        <v>0.0019</v>
      </c>
      <c r="E12" s="11">
        <v>0.0014</v>
      </c>
      <c r="F12" s="17">
        <v>0.0039</v>
      </c>
    </row>
    <row r="13" spans="1:6" ht="23.25" customHeight="1" thickBot="1">
      <c r="A13" s="21" t="s">
        <v>9</v>
      </c>
      <c r="B13" s="9">
        <v>0.0014</v>
      </c>
      <c r="C13" s="10">
        <v>0.0014</v>
      </c>
      <c r="D13" s="11">
        <v>0.0021</v>
      </c>
      <c r="E13" s="11">
        <v>0.0012</v>
      </c>
      <c r="F13" s="17">
        <v>0.0013</v>
      </c>
    </row>
    <row r="14" spans="1:6" ht="23.25" customHeight="1" thickBot="1">
      <c r="A14" s="21" t="s">
        <v>34</v>
      </c>
      <c r="B14" s="9">
        <v>0.0006</v>
      </c>
      <c r="C14" s="10">
        <v>0.0002</v>
      </c>
      <c r="D14" s="11">
        <v>0.0002</v>
      </c>
      <c r="E14" s="11">
        <v>0</v>
      </c>
      <c r="F14" s="17">
        <v>0.0006</v>
      </c>
    </row>
    <row r="15" spans="1:6" ht="23.25" customHeight="1" thickBot="1">
      <c r="A15" s="21" t="s">
        <v>11</v>
      </c>
      <c r="B15" s="9">
        <v>0.007</v>
      </c>
      <c r="C15" s="10">
        <v>0.0056</v>
      </c>
      <c r="D15" s="11">
        <v>0.0031</v>
      </c>
      <c r="E15" s="11">
        <v>0.0061</v>
      </c>
      <c r="F15" s="17">
        <v>0.00455</v>
      </c>
    </row>
    <row r="16" spans="1:6" ht="23.25" customHeight="1" thickBot="1">
      <c r="A16" s="22" t="s">
        <v>12</v>
      </c>
      <c r="B16" s="12">
        <v>0.0111</v>
      </c>
      <c r="C16" s="13">
        <v>0.0085</v>
      </c>
      <c r="D16" s="14">
        <v>0.0019</v>
      </c>
      <c r="E16" s="14">
        <v>0.0072</v>
      </c>
      <c r="F16" s="18">
        <v>0.00625</v>
      </c>
    </row>
    <row r="17" spans="1:6" ht="23.25" customHeight="1" thickBot="1">
      <c r="A17" s="24" t="s">
        <v>13</v>
      </c>
      <c r="B17" s="25">
        <f>SUM(B5:B16)</f>
        <v>0.11280000000000001</v>
      </c>
      <c r="C17" s="25">
        <f>SUM(C5:C16)</f>
        <v>0.10950000000000001</v>
      </c>
      <c r="D17" s="25">
        <f>SUM(D5:D16)</f>
        <v>0.1061</v>
      </c>
      <c r="E17" s="25">
        <f>SUM(E5:E16)</f>
        <v>0.12739999999999999</v>
      </c>
      <c r="F17" s="72">
        <f>SUM(F5:F16)</f>
        <v>0.10480000000000002</v>
      </c>
    </row>
    <row r="18" spans="1:3" ht="15">
      <c r="A18" s="1" t="s">
        <v>35</v>
      </c>
      <c r="B18" s="3"/>
      <c r="C18" s="3"/>
    </row>
    <row r="19" spans="1:5" ht="15">
      <c r="A19" s="2"/>
      <c r="B19" s="3"/>
      <c r="C19" s="3"/>
      <c r="D19" s="3"/>
      <c r="E19" s="5"/>
    </row>
    <row r="20" spans="1:5" ht="15.75" thickBot="1">
      <c r="A20" s="2" t="s">
        <v>38</v>
      </c>
      <c r="E20" s="4"/>
    </row>
    <row r="21" spans="1:2" ht="15">
      <c r="A21" s="77" t="s">
        <v>14</v>
      </c>
      <c r="B21" s="78">
        <v>5</v>
      </c>
    </row>
    <row r="22" spans="1:2" ht="15">
      <c r="A22" s="79" t="s">
        <v>15</v>
      </c>
      <c r="B22" s="80">
        <v>5</v>
      </c>
    </row>
    <row r="23" spans="1:2" ht="15">
      <c r="A23" s="79" t="s">
        <v>16</v>
      </c>
      <c r="B23" s="80">
        <v>5</v>
      </c>
    </row>
    <row r="24" spans="1:2" ht="15">
      <c r="A24" s="79" t="s">
        <v>17</v>
      </c>
      <c r="B24" s="80">
        <v>3</v>
      </c>
    </row>
    <row r="25" spans="1:2" ht="15.75" thickBot="1">
      <c r="A25" s="81" t="s">
        <v>33</v>
      </c>
      <c r="B25" s="82">
        <v>3</v>
      </c>
    </row>
    <row r="26" ht="12.75">
      <c r="A26" s="19"/>
    </row>
    <row r="27" spans="2:4" ht="12.75">
      <c r="B27" s="23"/>
      <c r="C27" s="76"/>
      <c r="D27" s="19"/>
    </row>
    <row r="28" spans="3:4" ht="12.75">
      <c r="C28" s="76"/>
      <c r="D2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O16" sqref="O16"/>
    </sheetView>
  </sheetViews>
  <sheetFormatPr defaultColWidth="9.140625" defaultRowHeight="12.75"/>
  <cols>
    <col min="1" max="1" width="23.140625" style="0" customWidth="1"/>
    <col min="2" max="2" width="12.421875" style="0" customWidth="1"/>
    <col min="3" max="4" width="9.7109375" style="0" customWidth="1"/>
    <col min="5" max="5" width="10.421875" style="0" customWidth="1"/>
    <col min="6" max="6" width="9.7109375" style="0" customWidth="1"/>
    <col min="7" max="7" width="10.421875" style="0" customWidth="1"/>
    <col min="8" max="8" width="12.421875" style="0" customWidth="1"/>
    <col min="9" max="12" width="9.7109375" style="0" customWidth="1"/>
  </cols>
  <sheetData>
    <row r="1" ht="15.75">
      <c r="A1" s="15" t="s">
        <v>0</v>
      </c>
    </row>
    <row r="2" ht="13.5" thickBot="1"/>
    <row r="3" spans="1:12" s="30" customFormat="1" ht="31.5" customHeight="1" thickBot="1">
      <c r="A3" s="26">
        <v>2018</v>
      </c>
      <c r="B3" s="27" t="s">
        <v>25</v>
      </c>
      <c r="C3" s="27" t="s">
        <v>18</v>
      </c>
      <c r="D3" s="27" t="s">
        <v>24</v>
      </c>
      <c r="E3" s="27" t="s">
        <v>26</v>
      </c>
      <c r="F3" s="28" t="s">
        <v>27</v>
      </c>
      <c r="G3" s="28" t="s">
        <v>19</v>
      </c>
      <c r="H3" s="28" t="s">
        <v>28</v>
      </c>
      <c r="I3" s="28" t="s">
        <v>20</v>
      </c>
      <c r="J3" s="28" t="s">
        <v>23</v>
      </c>
      <c r="K3" s="28" t="s">
        <v>22</v>
      </c>
      <c r="L3" s="29" t="s">
        <v>21</v>
      </c>
    </row>
    <row r="4" spans="1:12" s="30" customFormat="1" ht="24.75" customHeight="1" thickBot="1">
      <c r="A4" s="31" t="s">
        <v>1</v>
      </c>
      <c r="B4" s="32">
        <v>0.00334</v>
      </c>
      <c r="C4" s="33">
        <v>0.00824</v>
      </c>
      <c r="D4" s="34">
        <v>0.0166</v>
      </c>
      <c r="E4" s="52">
        <v>0.0287</v>
      </c>
      <c r="F4" s="52">
        <v>0.01305</v>
      </c>
      <c r="G4" s="52">
        <v>0.017</v>
      </c>
      <c r="H4" s="52">
        <v>0.0206</v>
      </c>
      <c r="I4" s="52">
        <v>0.0487</v>
      </c>
      <c r="J4" s="52">
        <v>0.0172</v>
      </c>
      <c r="K4" s="33">
        <v>0.01954</v>
      </c>
      <c r="L4" s="35">
        <v>0.0188</v>
      </c>
    </row>
    <row r="5" spans="1:12" s="30" customFormat="1" ht="24.75" customHeight="1" thickBot="1">
      <c r="A5" s="36" t="s">
        <v>2</v>
      </c>
      <c r="B5" s="37">
        <v>0.0265</v>
      </c>
      <c r="C5" s="38">
        <v>0.0511</v>
      </c>
      <c r="D5" s="39">
        <v>0.09</v>
      </c>
      <c r="E5" s="39">
        <v>0.0545</v>
      </c>
      <c r="F5" s="39">
        <v>0.05945</v>
      </c>
      <c r="G5" s="39">
        <v>0.062</v>
      </c>
      <c r="H5" s="39">
        <v>0.0165</v>
      </c>
      <c r="I5" s="39">
        <v>0.0649</v>
      </c>
      <c r="J5" s="39">
        <v>0.0309</v>
      </c>
      <c r="K5" s="38">
        <v>0.03824</v>
      </c>
      <c r="L5" s="40">
        <v>0.0478</v>
      </c>
    </row>
    <row r="6" spans="1:12" s="30" customFormat="1" ht="24.75" customHeight="1" thickBot="1">
      <c r="A6" s="36" t="s">
        <v>3</v>
      </c>
      <c r="B6" s="37">
        <v>0</v>
      </c>
      <c r="C6" s="38">
        <v>0.0143</v>
      </c>
      <c r="D6" s="39">
        <v>0.0095</v>
      </c>
      <c r="E6" s="39">
        <v>0.0136</v>
      </c>
      <c r="F6" s="39">
        <v>0.0083</v>
      </c>
      <c r="G6" s="39">
        <v>0.0049</v>
      </c>
      <c r="H6" s="39">
        <v>0.0082</v>
      </c>
      <c r="I6" s="39">
        <v>0.0195</v>
      </c>
      <c r="J6" s="39">
        <v>0.0069</v>
      </c>
      <c r="K6" s="38">
        <v>0.0051</v>
      </c>
      <c r="L6" s="40">
        <v>0.0084</v>
      </c>
    </row>
    <row r="7" spans="1:12" s="30" customFormat="1" ht="24.75" customHeight="1" thickBot="1">
      <c r="A7" s="36" t="s">
        <v>4</v>
      </c>
      <c r="B7" s="37">
        <v>0.0033</v>
      </c>
      <c r="C7" s="38">
        <v>0</v>
      </c>
      <c r="D7" s="39">
        <v>0.0047</v>
      </c>
      <c r="E7" s="39">
        <v>0.0106</v>
      </c>
      <c r="F7" s="39">
        <v>0.0048</v>
      </c>
      <c r="G7" s="39">
        <v>0.0085</v>
      </c>
      <c r="H7" s="39">
        <v>0.0014</v>
      </c>
      <c r="I7" s="39">
        <v>0.0292</v>
      </c>
      <c r="J7" s="39">
        <v>0.0052</v>
      </c>
      <c r="K7" s="38">
        <v>0.0034</v>
      </c>
      <c r="L7" s="40">
        <v>0.006</v>
      </c>
    </row>
    <row r="8" spans="1:12" s="30" customFormat="1" ht="24.75" customHeight="1" thickBot="1">
      <c r="A8" s="36" t="s">
        <v>5</v>
      </c>
      <c r="B8" s="37">
        <v>0.0033</v>
      </c>
      <c r="C8" s="38">
        <v>0.00614</v>
      </c>
      <c r="D8" s="39">
        <v>0.0024</v>
      </c>
      <c r="E8" s="39">
        <v>0.0015</v>
      </c>
      <c r="F8" s="39">
        <v>0.0012</v>
      </c>
      <c r="G8" s="39">
        <v>0.0012</v>
      </c>
      <c r="H8" s="39">
        <v>0.0014</v>
      </c>
      <c r="I8" s="39">
        <v>0</v>
      </c>
      <c r="J8" s="39">
        <v>0</v>
      </c>
      <c r="K8" s="38">
        <v>0.0008</v>
      </c>
      <c r="L8" s="40">
        <v>0.0016</v>
      </c>
    </row>
    <row r="9" spans="1:12" s="30" customFormat="1" ht="24.75" customHeight="1" thickBot="1">
      <c r="A9" s="36" t="s">
        <v>6</v>
      </c>
      <c r="B9" s="37">
        <v>0.0066</v>
      </c>
      <c r="C9" s="38">
        <v>0.002</v>
      </c>
      <c r="D9" s="39">
        <v>0.0024</v>
      </c>
      <c r="E9" s="39">
        <v>0.0045</v>
      </c>
      <c r="F9" s="39">
        <v>0.0036</v>
      </c>
      <c r="G9" s="39">
        <v>0.0024</v>
      </c>
      <c r="H9" s="39">
        <v>0.0041</v>
      </c>
      <c r="I9" s="39">
        <v>0.0065</v>
      </c>
      <c r="J9" s="39">
        <v>0</v>
      </c>
      <c r="K9" s="38">
        <v>0.0025</v>
      </c>
      <c r="L9" s="40">
        <v>0.0032</v>
      </c>
    </row>
    <row r="10" spans="1:12" s="30" customFormat="1" ht="24.75" customHeight="1" thickBot="1">
      <c r="A10" s="36" t="s">
        <v>7</v>
      </c>
      <c r="B10" s="37">
        <v>0.0033</v>
      </c>
      <c r="C10" s="38">
        <v>0.002</v>
      </c>
      <c r="D10" s="39">
        <v>0.0024</v>
      </c>
      <c r="E10" s="39">
        <v>0.003</v>
      </c>
      <c r="F10" s="39">
        <v>0.0048</v>
      </c>
      <c r="G10" s="39">
        <v>0.0036</v>
      </c>
      <c r="H10" s="39">
        <v>0.0027</v>
      </c>
      <c r="I10" s="39">
        <v>0.0032</v>
      </c>
      <c r="J10" s="39">
        <v>0</v>
      </c>
      <c r="K10" s="38">
        <v>0</v>
      </c>
      <c r="L10" s="40">
        <v>0.0024</v>
      </c>
    </row>
    <row r="11" spans="1:12" s="30" customFormat="1" ht="24.75" customHeight="1" thickBot="1">
      <c r="A11" s="36" t="s">
        <v>8</v>
      </c>
      <c r="B11" s="37">
        <v>0</v>
      </c>
      <c r="C11" s="38">
        <v>0</v>
      </c>
      <c r="D11" s="39">
        <v>0</v>
      </c>
      <c r="E11" s="39">
        <v>0.0212</v>
      </c>
      <c r="F11" s="39">
        <v>0.0071</v>
      </c>
      <c r="G11" s="39">
        <v>0.0012</v>
      </c>
      <c r="H11" s="39">
        <v>0.0041</v>
      </c>
      <c r="I11" s="39">
        <v>0</v>
      </c>
      <c r="J11" s="39">
        <v>0</v>
      </c>
      <c r="K11" s="38">
        <v>0.0008</v>
      </c>
      <c r="L11" s="40">
        <v>0.0039</v>
      </c>
    </row>
    <row r="12" spans="1:12" s="30" customFormat="1" ht="24.75" customHeight="1" thickBot="1">
      <c r="A12" s="36" t="s">
        <v>9</v>
      </c>
      <c r="B12" s="37">
        <v>0</v>
      </c>
      <c r="C12" s="38">
        <v>0.0041</v>
      </c>
      <c r="D12" s="39">
        <v>0</v>
      </c>
      <c r="E12" s="39">
        <v>0.0015</v>
      </c>
      <c r="F12" s="39">
        <v>0.0024</v>
      </c>
      <c r="G12" s="39">
        <v>0</v>
      </c>
      <c r="H12" s="39">
        <v>0.0027</v>
      </c>
      <c r="I12" s="39">
        <v>0</v>
      </c>
      <c r="J12" s="39">
        <v>0</v>
      </c>
      <c r="K12" s="38">
        <v>0.0008</v>
      </c>
      <c r="L12" s="40">
        <v>0.0013</v>
      </c>
    </row>
    <row r="13" spans="1:12" s="30" customFormat="1" ht="24.75" customHeight="1" thickBot="1">
      <c r="A13" s="36" t="s">
        <v>10</v>
      </c>
      <c r="B13" s="37">
        <v>0</v>
      </c>
      <c r="C13" s="38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0.0097</v>
      </c>
      <c r="J13" s="39">
        <v>0.0017</v>
      </c>
      <c r="K13" s="38">
        <v>0</v>
      </c>
      <c r="L13" s="40">
        <v>0.0006</v>
      </c>
    </row>
    <row r="14" spans="1:14" s="30" customFormat="1" ht="24.75" customHeight="1" thickBot="1">
      <c r="A14" s="36" t="s">
        <v>11</v>
      </c>
      <c r="B14" s="37">
        <v>0.00334</v>
      </c>
      <c r="C14" s="38">
        <v>0.01024</v>
      </c>
      <c r="D14" s="39">
        <v>0.00945</v>
      </c>
      <c r="E14" s="39">
        <v>0.0015</v>
      </c>
      <c r="F14" s="39">
        <v>0.00355</v>
      </c>
      <c r="G14" s="39">
        <v>0.0049</v>
      </c>
      <c r="H14" s="39">
        <v>0</v>
      </c>
      <c r="I14" s="39">
        <v>0.0195</v>
      </c>
      <c r="J14" s="39">
        <v>0.0017</v>
      </c>
      <c r="K14" s="38">
        <v>0.00344</v>
      </c>
      <c r="L14" s="40">
        <v>0.00455</v>
      </c>
      <c r="N14" s="41"/>
    </row>
    <row r="15" spans="1:12" s="30" customFormat="1" ht="24.75" customHeight="1" thickBot="1">
      <c r="A15" s="42" t="s">
        <v>12</v>
      </c>
      <c r="B15" s="43">
        <v>0</v>
      </c>
      <c r="C15" s="44">
        <v>0.01024</v>
      </c>
      <c r="D15" s="45">
        <v>0.00945</v>
      </c>
      <c r="E15" s="45">
        <v>0.0182</v>
      </c>
      <c r="F15" s="45">
        <v>0.00705</v>
      </c>
      <c r="G15" s="45">
        <v>0.0061</v>
      </c>
      <c r="H15" s="45">
        <v>0.0041</v>
      </c>
      <c r="I15" s="45">
        <v>0.0032</v>
      </c>
      <c r="J15" s="45">
        <v>0.0017</v>
      </c>
      <c r="K15" s="44">
        <v>0.00254</v>
      </c>
      <c r="L15" s="46">
        <v>0.00625</v>
      </c>
    </row>
    <row r="16" spans="1:12" s="30" customFormat="1" ht="24.75" customHeight="1" thickBot="1">
      <c r="A16" s="47" t="s">
        <v>13</v>
      </c>
      <c r="B16" s="48">
        <f>SUM(B4:B15)</f>
        <v>0.049679999999999995</v>
      </c>
      <c r="C16" s="48">
        <f>SUM(C4:C15)</f>
        <v>0.10836000000000003</v>
      </c>
      <c r="D16" s="48">
        <f>SUM(D4:D15)</f>
        <v>0.14690000000000003</v>
      </c>
      <c r="E16" s="48">
        <f>SUM(E4:E15)</f>
        <v>0.1588</v>
      </c>
      <c r="F16" s="48">
        <f>SUM(F4:F15)</f>
        <v>0.11530000000000001</v>
      </c>
      <c r="G16" s="48">
        <f aca="true" t="shared" si="0" ref="G16:L16">SUM(G4:G15)</f>
        <v>0.11180000000000002</v>
      </c>
      <c r="H16" s="48">
        <f t="shared" si="0"/>
        <v>0.0658</v>
      </c>
      <c r="I16" s="48">
        <f t="shared" si="0"/>
        <v>0.20440000000000003</v>
      </c>
      <c r="J16" s="48">
        <f t="shared" si="0"/>
        <v>0.0653</v>
      </c>
      <c r="K16" s="48">
        <f t="shared" si="0"/>
        <v>0.07715999999999998</v>
      </c>
      <c r="L16" s="49">
        <f t="shared" si="0"/>
        <v>0.10480000000000002</v>
      </c>
    </row>
    <row r="17" spans="1:3" ht="18" customHeight="1" thickBot="1">
      <c r="A17" s="83" t="s">
        <v>36</v>
      </c>
      <c r="B17" s="3"/>
      <c r="C17" s="3"/>
    </row>
    <row r="18" spans="1:12" ht="18.75" customHeight="1">
      <c r="A18" s="68" t="s">
        <v>29</v>
      </c>
      <c r="B18" s="64">
        <v>15</v>
      </c>
      <c r="C18" s="50">
        <v>53</v>
      </c>
      <c r="D18" s="50">
        <v>62</v>
      </c>
      <c r="E18" s="53">
        <v>105</v>
      </c>
      <c r="F18" s="50">
        <v>97</v>
      </c>
      <c r="G18" s="50">
        <v>92</v>
      </c>
      <c r="H18" s="50">
        <v>48</v>
      </c>
      <c r="I18" s="50">
        <v>63</v>
      </c>
      <c r="J18" s="50">
        <v>38</v>
      </c>
      <c r="K18" s="54">
        <v>91</v>
      </c>
      <c r="L18" s="56">
        <f>SUM(B18:K18)</f>
        <v>664</v>
      </c>
    </row>
    <row r="19" spans="1:12" ht="18.75" customHeight="1">
      <c r="A19" s="69" t="s">
        <v>30</v>
      </c>
      <c r="B19" s="65">
        <v>302</v>
      </c>
      <c r="C19" s="51">
        <v>489</v>
      </c>
      <c r="D19" s="51">
        <v>422</v>
      </c>
      <c r="E19" s="51">
        <v>661</v>
      </c>
      <c r="F19" s="51">
        <v>841</v>
      </c>
      <c r="G19" s="51">
        <v>823</v>
      </c>
      <c r="H19" s="51">
        <v>729</v>
      </c>
      <c r="I19" s="51">
        <v>308</v>
      </c>
      <c r="J19" s="51">
        <v>582</v>
      </c>
      <c r="K19" s="55">
        <v>1179</v>
      </c>
      <c r="L19" s="57">
        <f>SUM(B19:K19)</f>
        <v>6336</v>
      </c>
    </row>
    <row r="20" spans="1:12" ht="18.75" customHeight="1" thickBot="1">
      <c r="A20" s="70" t="s">
        <v>31</v>
      </c>
      <c r="B20" s="66">
        <f>707-8</f>
        <v>699</v>
      </c>
      <c r="C20" s="58">
        <v>942</v>
      </c>
      <c r="D20" s="58">
        <v>639</v>
      </c>
      <c r="E20" s="58">
        <v>1431</v>
      </c>
      <c r="F20" s="58">
        <v>1790</v>
      </c>
      <c r="G20" s="58">
        <f>1340-6</f>
        <v>1334</v>
      </c>
      <c r="H20" s="58">
        <v>1241</v>
      </c>
      <c r="I20" s="58">
        <f>503-6</f>
        <v>497</v>
      </c>
      <c r="J20" s="58">
        <v>1326</v>
      </c>
      <c r="K20" s="59">
        <f>1689-52</f>
        <v>1637</v>
      </c>
      <c r="L20" s="60">
        <f>SUM(B20:K20)</f>
        <v>11536</v>
      </c>
    </row>
    <row r="21" spans="1:12" ht="18.75" customHeight="1" thickBot="1">
      <c r="A21" s="71" t="s">
        <v>32</v>
      </c>
      <c r="B21" s="67">
        <f aca="true" t="shared" si="1" ref="B21:L21">B19/B20</f>
        <v>0.43204577968526464</v>
      </c>
      <c r="C21" s="62">
        <f t="shared" si="1"/>
        <v>0.5191082802547771</v>
      </c>
      <c r="D21" s="62">
        <f t="shared" si="1"/>
        <v>0.6604068857589984</v>
      </c>
      <c r="E21" s="62">
        <f t="shared" si="1"/>
        <v>0.46191474493361284</v>
      </c>
      <c r="F21" s="62">
        <f t="shared" si="1"/>
        <v>0.46983240223463685</v>
      </c>
      <c r="G21" s="62">
        <f t="shared" si="1"/>
        <v>0.6169415292353823</v>
      </c>
      <c r="H21" s="62">
        <f t="shared" si="1"/>
        <v>0.5874294923448832</v>
      </c>
      <c r="I21" s="62">
        <f t="shared" si="1"/>
        <v>0.6197183098591549</v>
      </c>
      <c r="J21" s="62">
        <f t="shared" si="1"/>
        <v>0.43891402714932126</v>
      </c>
      <c r="K21" s="63">
        <f t="shared" si="1"/>
        <v>0.7202199144777031</v>
      </c>
      <c r="L21" s="61">
        <f t="shared" si="1"/>
        <v>0.5492371705963939</v>
      </c>
    </row>
    <row r="22" ht="18.75" customHeight="1" thickBot="1">
      <c r="A22" s="83" t="s">
        <v>37</v>
      </c>
    </row>
    <row r="23" spans="1:12" ht="18.75" customHeight="1">
      <c r="A23" s="68" t="s">
        <v>29</v>
      </c>
      <c r="B23" s="64">
        <v>23</v>
      </c>
      <c r="C23" s="50">
        <v>53</v>
      </c>
      <c r="D23" s="50">
        <v>62</v>
      </c>
      <c r="E23" s="53">
        <v>105</v>
      </c>
      <c r="F23" s="50">
        <v>97</v>
      </c>
      <c r="G23" s="50">
        <v>98</v>
      </c>
      <c r="H23" s="50">
        <v>48</v>
      </c>
      <c r="I23" s="50">
        <v>69</v>
      </c>
      <c r="J23" s="50">
        <v>38</v>
      </c>
      <c r="K23" s="54">
        <f>91+58</f>
        <v>149</v>
      </c>
      <c r="L23" s="56">
        <f>SUM(B23:K23)</f>
        <v>742</v>
      </c>
    </row>
    <row r="24" spans="1:12" ht="18.75" customHeight="1">
      <c r="A24" s="69" t="s">
        <v>30</v>
      </c>
      <c r="B24" s="65">
        <v>310</v>
      </c>
      <c r="C24" s="51">
        <v>489</v>
      </c>
      <c r="D24" s="51">
        <v>422</v>
      </c>
      <c r="E24" s="51">
        <v>661</v>
      </c>
      <c r="F24" s="51">
        <v>841</v>
      </c>
      <c r="G24" s="51">
        <v>829</v>
      </c>
      <c r="H24" s="51">
        <v>729</v>
      </c>
      <c r="I24" s="51">
        <v>314</v>
      </c>
      <c r="J24" s="51">
        <v>582</v>
      </c>
      <c r="K24" s="55">
        <f>1179+58</f>
        <v>1237</v>
      </c>
      <c r="L24" s="57">
        <f>SUM(B24:K24)</f>
        <v>6414</v>
      </c>
    </row>
    <row r="25" spans="1:12" ht="18.75" customHeight="1" thickBot="1">
      <c r="A25" s="70" t="s">
        <v>31</v>
      </c>
      <c r="B25" s="66">
        <f>707</f>
        <v>707</v>
      </c>
      <c r="C25" s="58">
        <v>942</v>
      </c>
      <c r="D25" s="58">
        <v>639</v>
      </c>
      <c r="E25" s="58">
        <v>1431</v>
      </c>
      <c r="F25" s="58">
        <v>1790</v>
      </c>
      <c r="G25" s="58">
        <f>1340</f>
        <v>1340</v>
      </c>
      <c r="H25" s="58">
        <v>1241</v>
      </c>
      <c r="I25" s="58">
        <f>503</f>
        <v>503</v>
      </c>
      <c r="J25" s="58">
        <v>1326</v>
      </c>
      <c r="K25" s="59">
        <f>1689</f>
        <v>1689</v>
      </c>
      <c r="L25" s="60">
        <f>SUM(B25:K25)</f>
        <v>11608</v>
      </c>
    </row>
    <row r="26" spans="1:12" ht="18.75" customHeight="1" thickBot="1">
      <c r="A26" s="84" t="s">
        <v>32</v>
      </c>
      <c r="B26" s="85">
        <f aca="true" t="shared" si="2" ref="B26:L26">B24/B25</f>
        <v>0.43847241867043846</v>
      </c>
      <c r="C26" s="86">
        <f t="shared" si="2"/>
        <v>0.5191082802547771</v>
      </c>
      <c r="D26" s="86">
        <f t="shared" si="2"/>
        <v>0.6604068857589984</v>
      </c>
      <c r="E26" s="86">
        <f t="shared" si="2"/>
        <v>0.46191474493361284</v>
      </c>
      <c r="F26" s="86">
        <f t="shared" si="2"/>
        <v>0.46983240223463685</v>
      </c>
      <c r="G26" s="86">
        <f t="shared" si="2"/>
        <v>0.6186567164179104</v>
      </c>
      <c r="H26" s="86">
        <f t="shared" si="2"/>
        <v>0.5874294923448832</v>
      </c>
      <c r="I26" s="86">
        <f t="shared" si="2"/>
        <v>0.6242544731610338</v>
      </c>
      <c r="J26" s="86">
        <f t="shared" si="2"/>
        <v>0.43891402714932126</v>
      </c>
      <c r="K26" s="87">
        <f t="shared" si="2"/>
        <v>0.7323860272350503</v>
      </c>
      <c r="L26" s="61">
        <f t="shared" si="2"/>
        <v>0.5525499655410062</v>
      </c>
    </row>
    <row r="27" ht="12.75">
      <c r="A27" s="19"/>
    </row>
  </sheetData>
  <sheetProtection/>
  <printOptions/>
  <pageMargins left="0.45" right="0.45" top="0.5" bottom="0.5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Aurora packing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Sean Williams</cp:lastModifiedBy>
  <cp:lastPrinted>2018-05-15T21:26:16Z</cp:lastPrinted>
  <dcterms:created xsi:type="dcterms:W3CDTF">2004-12-21T18:16:26Z</dcterms:created>
  <dcterms:modified xsi:type="dcterms:W3CDTF">2018-05-16T16:09:46Z</dcterms:modified>
  <cp:category/>
  <cp:version/>
  <cp:contentType/>
  <cp:contentStatus/>
</cp:coreProperties>
</file>